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Лист1!$3:$8</definedName>
    <definedName name="_xlnm.Print_Area" localSheetId="0">Лист1!$A$1:$S$26</definedName>
  </definedNames>
  <calcPr calcId="145621"/>
</workbook>
</file>

<file path=xl/calcChain.xml><?xml version="1.0" encoding="utf-8"?>
<calcChain xmlns="http://schemas.openxmlformats.org/spreadsheetml/2006/main">
  <c r="N26" i="1" l="1"/>
  <c r="M26" i="1"/>
  <c r="L26" i="1"/>
  <c r="K26" i="1"/>
  <c r="J26" i="1"/>
  <c r="H26" i="1"/>
  <c r="G26" i="1"/>
  <c r="F26" i="1"/>
  <c r="E26" i="1"/>
  <c r="D26" i="1"/>
  <c r="C26" i="1"/>
  <c r="I13" i="1" l="1"/>
  <c r="R9" i="1" l="1"/>
  <c r="R22" i="1"/>
  <c r="R15" i="1"/>
  <c r="R12" i="1" l="1"/>
  <c r="R17" i="1"/>
  <c r="Q23" i="1"/>
  <c r="R23" i="1" s="1"/>
  <c r="R25" i="1"/>
  <c r="R10" i="1"/>
  <c r="R24" i="1"/>
  <c r="R19" i="1"/>
  <c r="O11" i="1"/>
  <c r="R11" i="1" s="1"/>
  <c r="Q13" i="1"/>
  <c r="Q18" i="1"/>
  <c r="R18" i="1" s="1"/>
  <c r="R16" i="1"/>
  <c r="R21" i="1"/>
  <c r="Q14" i="1"/>
  <c r="R14" i="1" s="1"/>
  <c r="R20" i="1"/>
  <c r="R13" i="1" l="1"/>
</calcChain>
</file>

<file path=xl/sharedStrings.xml><?xml version="1.0" encoding="utf-8"?>
<sst xmlns="http://schemas.openxmlformats.org/spreadsheetml/2006/main" count="61" uniqueCount="40">
  <si>
    <t>№ п/п</t>
  </si>
  <si>
    <t>Наименование муниципальной программы</t>
  </si>
  <si>
    <t>Количество показателей, всего</t>
  </si>
  <si>
    <t>Критерии оценки эффективности</t>
  </si>
  <si>
    <t xml:space="preserve">Вывод об оценке эффективности реализации программы </t>
  </si>
  <si>
    <t>1. Достижение показателей конечного результата</t>
  </si>
  <si>
    <t>2. Достижение показателей непосредственного результата</t>
  </si>
  <si>
    <t>Итоговая оценка эффективности реализации программы с учетом весовых коэффициентов, баллов</t>
  </si>
  <si>
    <t>в том числе ц.п., достижение значений которых соответствует градации (положительная динамика - при росте значений / при снижении значений)</t>
  </si>
  <si>
    <t>Оценка по 1 критерию, баллов</t>
  </si>
  <si>
    <t>Оценка по 2 критерию, баллов</t>
  </si>
  <si>
    <t>Оценка по 3 критерию, баллов</t>
  </si>
  <si>
    <t xml:space="preserve">100% или выше/ 100% или ниже </t>
  </si>
  <si>
    <t>более 80%, но менее 100%/ более 100%, но менее 120%</t>
  </si>
  <si>
    <t>от 50% до 80%/ от 120% до 150%</t>
  </si>
  <si>
    <t>менее 50%/ более 150%</t>
  </si>
  <si>
    <t>эффективна</t>
  </si>
  <si>
    <t>Количество показателей непосредственного результата</t>
  </si>
  <si>
    <t>3. Освоение бюджета Алексеевского городского округа</t>
  </si>
  <si>
    <t>"Обеспечение безопасности жизнедеятельности населения и территории Алексеевского городского округа"</t>
  </si>
  <si>
    <t>"Развитие культуры  и искусства  Алексеевского городского округа"</t>
  </si>
  <si>
    <t>"Развитие физической культуры и спорта на территории Алексеевского городского округа"</t>
  </si>
  <si>
    <t>"Обеспечение населения Алексеевского городского округа информацией о деятельности органов местного самоуправления в средствах массовой информации"</t>
  </si>
  <si>
    <t>"Развитие информатизации в Алексеевском городском округе"</t>
  </si>
  <si>
    <t xml:space="preserve">"Развитие экономического потенциала и формирование благоприятного предпринимательского климата в Алексеевском городском округе"                                      </t>
  </si>
  <si>
    <t>"Обеспечение доступным и комфортным жильем и коммунальными услугами жителей Алексеевского городского округа"</t>
  </si>
  <si>
    <t>"Совершенствование и развитие транспортной системы и дорожной сети Алексеевского городского округа"</t>
  </si>
  <si>
    <t>"Развитие кадровой политики Алексеевского городского округа"</t>
  </si>
  <si>
    <t>"Благоустройство территории Алексеевского городского округа"</t>
  </si>
  <si>
    <t>"Развитие общественного самоуправления на территории Алексеевского городского округа"</t>
  </si>
  <si>
    <t>Процент освоения  средств бюджета Алексеевского городского округа, %</t>
  </si>
  <si>
    <t>Количество целевых показателей</t>
  </si>
  <si>
    <t>"Молодежь Алексеевского городского округа"</t>
  </si>
  <si>
    <t>"Формирование современной городской среды на территории Алексеевского городского округа"</t>
  </si>
  <si>
    <t>Итого по показателям:</t>
  </si>
  <si>
    <t>Оценка эффективности реализации муниципальных программ Алексеевского городского округа в рамках годового мониторинга за 2024 год</t>
  </si>
  <si>
    <t>"Социальная поддержка граждан  Алексеевского муниципального округа"</t>
  </si>
  <si>
    <t>"Развитие сельского хозяйства и охрана окружающей среды в Алексеевском муниципальном округе"</t>
  </si>
  <si>
    <t>"Развитие образования Алексеевского муниципального округа"</t>
  </si>
  <si>
    <t>Энергосбережение и повышение энергетической эффективности в Алексеевском городском округе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</si>
</sst>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name val="Calibri"/>
      <family val="2"/>
      <scheme val="minor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/>
    <xf numFmtId="0" fontId="4" fillId="0" borderId="0" xfId="0" applyFont="1"/>
    <xf numFmtId="0" fontId="4" fillId="2" borderId="0" xfId="0" applyFont="1" applyFill="1"/>
    <xf numFmtId="0" fontId="10" fillId="2" borderId="0" xfId="0" applyFont="1" applyFill="1"/>
    <xf numFmtId="0" fontId="10" fillId="0" borderId="0" xfId="0" applyFont="1"/>
    <xf numFmtId="0" fontId="13" fillId="0" borderId="0" xfId="0" applyFont="1"/>
    <xf numFmtId="0" fontId="14" fillId="0" borderId="0" xfId="0" applyFont="1"/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6" fillId="4" borderId="6" xfId="0" applyNumberFormat="1" applyFont="1" applyFill="1" applyBorder="1" applyAlignment="1">
      <alignment horizontal="center" vertical="center" wrapText="1"/>
    </xf>
    <xf numFmtId="164" fontId="7" fillId="4" borderId="6" xfId="0" applyNumberFormat="1" applyFont="1" applyFill="1" applyBorder="1" applyAlignment="1">
      <alignment horizontal="center" vertical="center" wrapText="1"/>
    </xf>
    <xf numFmtId="164" fontId="15" fillId="4" borderId="6" xfId="0" applyNumberFormat="1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164" fontId="16" fillId="4" borderId="6" xfId="0" applyNumberFormat="1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164" fontId="6" fillId="4" borderId="6" xfId="0" applyNumberFormat="1" applyFont="1" applyFill="1" applyBorder="1" applyAlignment="1">
      <alignment horizontal="center" vertical="center" wrapText="1"/>
    </xf>
    <xf numFmtId="1" fontId="6" fillId="4" borderId="6" xfId="0" applyNumberFormat="1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6" fillId="4" borderId="13" xfId="0" applyNumberFormat="1" applyFont="1" applyFill="1" applyBorder="1" applyAlignment="1">
      <alignment horizontal="center" vertical="center" wrapText="1"/>
    </xf>
    <xf numFmtId="1" fontId="6" fillId="4" borderId="13" xfId="0" applyNumberFormat="1" applyFont="1" applyFill="1" applyBorder="1" applyAlignment="1">
      <alignment horizontal="center" vertical="center" wrapText="1"/>
    </xf>
    <xf numFmtId="0" fontId="7" fillId="4" borderId="13" xfId="0" applyFont="1" applyFill="1" applyBorder="1" applyAlignment="1">
      <alignment horizontal="center" vertical="center" wrapText="1"/>
    </xf>
    <xf numFmtId="164" fontId="15" fillId="4" borderId="13" xfId="0" applyNumberFormat="1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textRotation="90" wrapText="1"/>
    </xf>
    <xf numFmtId="0" fontId="7" fillId="4" borderId="12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8" fillId="4" borderId="6" xfId="0" applyNumberFormat="1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textRotation="90" wrapText="1"/>
    </xf>
    <xf numFmtId="0" fontId="9" fillId="2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textRotation="90" wrapText="1"/>
    </xf>
    <xf numFmtId="1" fontId="8" fillId="4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6"/>
  <sheetViews>
    <sheetView tabSelected="1" topLeftCell="A22" zoomScaleNormal="100" workbookViewId="0">
      <selection activeCell="N26" activeCellId="1" sqref="H26 N26"/>
    </sheetView>
  </sheetViews>
  <sheetFormatPr defaultRowHeight="15" x14ac:dyDescent="0.25"/>
  <cols>
    <col min="1" max="1" width="4.7109375" customWidth="1"/>
    <col min="2" max="2" width="19.42578125" customWidth="1"/>
    <col min="3" max="3" width="10.7109375" customWidth="1"/>
    <col min="4" max="4" width="11.42578125" customWidth="1"/>
    <col min="10" max="10" width="16.7109375" customWidth="1"/>
    <col min="16" max="16" width="9.140625" style="7"/>
    <col min="18" max="18" width="13.140625" customWidth="1"/>
    <col min="19" max="19" width="13.5703125" customWidth="1"/>
  </cols>
  <sheetData>
    <row r="1" spans="1:19" ht="47.25" customHeight="1" x14ac:dyDescent="0.25">
      <c r="A1" s="45" t="s">
        <v>35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</row>
    <row r="2" spans="1:19" ht="6.75" customHeight="1" thickBo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4"/>
      <c r="Q2" s="3"/>
      <c r="R2" s="3"/>
      <c r="S2" s="3"/>
    </row>
    <row r="3" spans="1:19" x14ac:dyDescent="0.25">
      <c r="A3" s="46" t="s">
        <v>0</v>
      </c>
      <c r="B3" s="48" t="s">
        <v>1</v>
      </c>
      <c r="C3" s="49" t="s">
        <v>2</v>
      </c>
      <c r="D3" s="48" t="s">
        <v>3</v>
      </c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52" t="s">
        <v>4</v>
      </c>
    </row>
    <row r="4" spans="1:19" ht="6.75" customHeight="1" x14ac:dyDescent="0.25">
      <c r="A4" s="47"/>
      <c r="B4" s="41"/>
      <c r="C4" s="50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53"/>
    </row>
    <row r="5" spans="1:19" ht="36" customHeight="1" x14ac:dyDescent="0.25">
      <c r="A5" s="47"/>
      <c r="B5" s="41"/>
      <c r="C5" s="50"/>
      <c r="D5" s="41" t="s">
        <v>5</v>
      </c>
      <c r="E5" s="41"/>
      <c r="F5" s="41"/>
      <c r="G5" s="41"/>
      <c r="H5" s="41"/>
      <c r="I5" s="41"/>
      <c r="J5" s="41" t="s">
        <v>6</v>
      </c>
      <c r="K5" s="41"/>
      <c r="L5" s="41"/>
      <c r="M5" s="41"/>
      <c r="N5" s="41"/>
      <c r="O5" s="41"/>
      <c r="P5" s="41" t="s">
        <v>18</v>
      </c>
      <c r="Q5" s="41"/>
      <c r="R5" s="41" t="s">
        <v>7</v>
      </c>
      <c r="S5" s="53"/>
    </row>
    <row r="6" spans="1:19" ht="52.5" customHeight="1" x14ac:dyDescent="0.25">
      <c r="A6" s="47"/>
      <c r="B6" s="41"/>
      <c r="C6" s="50"/>
      <c r="D6" s="41" t="s">
        <v>31</v>
      </c>
      <c r="E6" s="41" t="s">
        <v>8</v>
      </c>
      <c r="F6" s="41"/>
      <c r="G6" s="41"/>
      <c r="H6" s="41"/>
      <c r="I6" s="44" t="s">
        <v>9</v>
      </c>
      <c r="J6" s="41" t="s">
        <v>17</v>
      </c>
      <c r="K6" s="41" t="s">
        <v>8</v>
      </c>
      <c r="L6" s="41"/>
      <c r="M6" s="41"/>
      <c r="N6" s="41"/>
      <c r="O6" s="44" t="s">
        <v>10</v>
      </c>
      <c r="P6" s="55" t="s">
        <v>30</v>
      </c>
      <c r="Q6" s="44" t="s">
        <v>11</v>
      </c>
      <c r="R6" s="41"/>
      <c r="S6" s="53"/>
    </row>
    <row r="7" spans="1:19" ht="94.5" x14ac:dyDescent="0.25">
      <c r="A7" s="47"/>
      <c r="B7" s="41"/>
      <c r="C7" s="51"/>
      <c r="D7" s="41"/>
      <c r="E7" s="37" t="s">
        <v>12</v>
      </c>
      <c r="F7" s="37" t="s">
        <v>13</v>
      </c>
      <c r="G7" s="37" t="s">
        <v>14</v>
      </c>
      <c r="H7" s="37" t="s">
        <v>15</v>
      </c>
      <c r="I7" s="44"/>
      <c r="J7" s="41"/>
      <c r="K7" s="37" t="s">
        <v>12</v>
      </c>
      <c r="L7" s="37" t="s">
        <v>13</v>
      </c>
      <c r="M7" s="37" t="s">
        <v>14</v>
      </c>
      <c r="N7" s="37" t="s">
        <v>15</v>
      </c>
      <c r="O7" s="44"/>
      <c r="P7" s="55"/>
      <c r="Q7" s="44"/>
      <c r="R7" s="41"/>
      <c r="S7" s="54"/>
    </row>
    <row r="8" spans="1:19" x14ac:dyDescent="0.25">
      <c r="A8" s="8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  <c r="M8" s="9">
        <v>13</v>
      </c>
      <c r="N8" s="9">
        <v>14</v>
      </c>
      <c r="O8" s="9">
        <v>15</v>
      </c>
      <c r="P8" s="10">
        <v>16</v>
      </c>
      <c r="Q8" s="9">
        <v>17</v>
      </c>
      <c r="R8" s="9">
        <v>18</v>
      </c>
      <c r="S8" s="11">
        <v>19</v>
      </c>
    </row>
    <row r="9" spans="1:19" ht="99.75" customHeight="1" x14ac:dyDescent="0.25">
      <c r="A9" s="25">
        <v>1</v>
      </c>
      <c r="B9" s="26" t="s">
        <v>29</v>
      </c>
      <c r="C9" s="26">
        <v>8</v>
      </c>
      <c r="D9" s="26">
        <v>4</v>
      </c>
      <c r="E9" s="27">
        <v>3</v>
      </c>
      <c r="F9" s="27">
        <v>1</v>
      </c>
      <c r="G9" s="27"/>
      <c r="H9" s="27"/>
      <c r="I9" s="28">
        <v>2.8</v>
      </c>
      <c r="J9" s="26">
        <v>4</v>
      </c>
      <c r="K9" s="27">
        <v>3</v>
      </c>
      <c r="L9" s="27">
        <v>1</v>
      </c>
      <c r="M9" s="27"/>
      <c r="N9" s="27"/>
      <c r="O9" s="28">
        <v>4.8</v>
      </c>
      <c r="P9" s="30">
        <v>99.7</v>
      </c>
      <c r="Q9" s="26">
        <v>1.6</v>
      </c>
      <c r="R9" s="31">
        <f t="shared" ref="R9:R20" si="0">Q9+O9+I9</f>
        <v>9.1999999999999993</v>
      </c>
      <c r="S9" s="32" t="s">
        <v>16</v>
      </c>
    </row>
    <row r="10" spans="1:19" ht="132.75" customHeight="1" x14ac:dyDescent="0.25">
      <c r="A10" s="12">
        <v>2</v>
      </c>
      <c r="B10" s="13" t="s">
        <v>25</v>
      </c>
      <c r="C10" s="13">
        <v>12</v>
      </c>
      <c r="D10" s="13">
        <v>1</v>
      </c>
      <c r="E10" s="14">
        <v>1</v>
      </c>
      <c r="F10" s="14"/>
      <c r="G10" s="14"/>
      <c r="H10" s="14"/>
      <c r="I10" s="13">
        <v>3</v>
      </c>
      <c r="J10" s="13">
        <v>11</v>
      </c>
      <c r="K10" s="14">
        <v>9</v>
      </c>
      <c r="L10" s="14"/>
      <c r="M10" s="14"/>
      <c r="N10" s="14">
        <v>2</v>
      </c>
      <c r="O10" s="23">
        <v>4.0999999999999996</v>
      </c>
      <c r="P10" s="20">
        <v>74.7</v>
      </c>
      <c r="Q10" s="13">
        <v>1</v>
      </c>
      <c r="R10" s="17">
        <f t="shared" si="0"/>
        <v>8.1</v>
      </c>
      <c r="S10" s="18" t="s">
        <v>16</v>
      </c>
    </row>
    <row r="11" spans="1:19" ht="156" customHeight="1" x14ac:dyDescent="0.25">
      <c r="A11" s="25">
        <v>3</v>
      </c>
      <c r="B11" s="19" t="s">
        <v>22</v>
      </c>
      <c r="C11" s="19">
        <v>4</v>
      </c>
      <c r="D11" s="19">
        <v>2</v>
      </c>
      <c r="E11" s="20">
        <v>2</v>
      </c>
      <c r="F11" s="20"/>
      <c r="G11" s="20"/>
      <c r="H11" s="20"/>
      <c r="I11" s="19">
        <v>3</v>
      </c>
      <c r="J11" s="19">
        <v>2</v>
      </c>
      <c r="K11" s="20">
        <v>2</v>
      </c>
      <c r="L11" s="20"/>
      <c r="M11" s="20"/>
      <c r="N11" s="20"/>
      <c r="O11" s="19">
        <f>(2*10)*0.5/2</f>
        <v>5</v>
      </c>
      <c r="P11" s="20">
        <v>100</v>
      </c>
      <c r="Q11" s="19">
        <v>2</v>
      </c>
      <c r="R11" s="21">
        <f t="shared" si="0"/>
        <v>10</v>
      </c>
      <c r="S11" s="22" t="s">
        <v>16</v>
      </c>
    </row>
    <row r="12" spans="1:19" ht="92.25" customHeight="1" x14ac:dyDescent="0.25">
      <c r="A12" s="12">
        <v>4</v>
      </c>
      <c r="B12" s="13" t="s">
        <v>27</v>
      </c>
      <c r="C12" s="13">
        <v>11</v>
      </c>
      <c r="D12" s="13">
        <v>4</v>
      </c>
      <c r="E12" s="14">
        <v>4</v>
      </c>
      <c r="F12" s="14"/>
      <c r="G12" s="14"/>
      <c r="H12" s="14"/>
      <c r="I12" s="15">
        <v>3</v>
      </c>
      <c r="J12" s="13">
        <v>7</v>
      </c>
      <c r="K12" s="14">
        <v>7</v>
      </c>
      <c r="L12" s="14"/>
      <c r="M12" s="14"/>
      <c r="N12" s="14"/>
      <c r="O12" s="24">
        <v>5</v>
      </c>
      <c r="P12" s="20">
        <v>100</v>
      </c>
      <c r="Q12" s="13">
        <v>2</v>
      </c>
      <c r="R12" s="17">
        <f t="shared" si="0"/>
        <v>10</v>
      </c>
      <c r="S12" s="18" t="s">
        <v>16</v>
      </c>
    </row>
    <row r="13" spans="1:19" ht="42.75" customHeight="1" x14ac:dyDescent="0.25">
      <c r="A13" s="25">
        <v>5</v>
      </c>
      <c r="B13" s="13" t="s">
        <v>32</v>
      </c>
      <c r="C13" s="13">
        <v>29</v>
      </c>
      <c r="D13" s="13">
        <v>17</v>
      </c>
      <c r="E13" s="14">
        <v>17</v>
      </c>
      <c r="F13" s="14"/>
      <c r="G13" s="14"/>
      <c r="H13" s="14"/>
      <c r="I13" s="24">
        <f>(7*10)*0.3/7</f>
        <v>3</v>
      </c>
      <c r="J13" s="13">
        <v>12</v>
      </c>
      <c r="K13" s="14">
        <v>12</v>
      </c>
      <c r="L13" s="14"/>
      <c r="M13" s="14"/>
      <c r="N13" s="14"/>
      <c r="O13" s="24">
        <v>5</v>
      </c>
      <c r="P13" s="20">
        <v>94.6</v>
      </c>
      <c r="Q13" s="13">
        <f>(1*8)*0.2/1</f>
        <v>1.6</v>
      </c>
      <c r="R13" s="17">
        <f t="shared" si="0"/>
        <v>9.6</v>
      </c>
      <c r="S13" s="18" t="s">
        <v>16</v>
      </c>
    </row>
    <row r="14" spans="1:19" s="7" customFormat="1" ht="57" customHeight="1" x14ac:dyDescent="0.25">
      <c r="A14" s="39">
        <v>6</v>
      </c>
      <c r="B14" s="19" t="s">
        <v>38</v>
      </c>
      <c r="C14" s="19">
        <v>116</v>
      </c>
      <c r="D14" s="19">
        <v>30</v>
      </c>
      <c r="E14" s="20">
        <v>30</v>
      </c>
      <c r="F14" s="20"/>
      <c r="G14" s="20"/>
      <c r="H14" s="20"/>
      <c r="I14" s="56">
        <v>3</v>
      </c>
      <c r="J14" s="19">
        <v>86</v>
      </c>
      <c r="K14" s="20">
        <v>84</v>
      </c>
      <c r="L14" s="20">
        <v>2</v>
      </c>
      <c r="M14" s="20"/>
      <c r="N14" s="20"/>
      <c r="O14" s="40">
        <v>4.9000000000000004</v>
      </c>
      <c r="P14" s="20">
        <v>98.9</v>
      </c>
      <c r="Q14" s="19">
        <f>(1*8)*0.2/1</f>
        <v>1.6</v>
      </c>
      <c r="R14" s="21">
        <f t="shared" si="0"/>
        <v>9.5</v>
      </c>
      <c r="S14" s="22" t="s">
        <v>16</v>
      </c>
    </row>
    <row r="15" spans="1:19" ht="99.75" customHeight="1" x14ac:dyDescent="0.25">
      <c r="A15" s="25">
        <v>7</v>
      </c>
      <c r="B15" s="26" t="s">
        <v>33</v>
      </c>
      <c r="C15" s="26">
        <v>14</v>
      </c>
      <c r="D15" s="26">
        <v>7</v>
      </c>
      <c r="E15" s="27">
        <v>7</v>
      </c>
      <c r="F15" s="27"/>
      <c r="G15" s="27"/>
      <c r="H15" s="27"/>
      <c r="I15" s="28">
        <v>3</v>
      </c>
      <c r="J15" s="26">
        <v>7</v>
      </c>
      <c r="K15" s="27">
        <v>7</v>
      </c>
      <c r="L15" s="27"/>
      <c r="M15" s="27"/>
      <c r="N15" s="27"/>
      <c r="O15" s="29">
        <v>5</v>
      </c>
      <c r="P15" s="30">
        <v>99.9</v>
      </c>
      <c r="Q15" s="26">
        <v>1.6</v>
      </c>
      <c r="R15" s="31">
        <f t="shared" si="0"/>
        <v>9.6</v>
      </c>
      <c r="S15" s="32" t="s">
        <v>16</v>
      </c>
    </row>
    <row r="16" spans="1:19" ht="59.25" customHeight="1" x14ac:dyDescent="0.25">
      <c r="A16" s="12">
        <v>8</v>
      </c>
      <c r="B16" s="13" t="s">
        <v>20</v>
      </c>
      <c r="C16" s="13">
        <v>30</v>
      </c>
      <c r="D16" s="13">
        <v>9</v>
      </c>
      <c r="E16" s="14">
        <v>9</v>
      </c>
      <c r="F16" s="14"/>
      <c r="G16" s="14"/>
      <c r="H16" s="14"/>
      <c r="I16" s="13">
        <v>3</v>
      </c>
      <c r="J16" s="13">
        <v>21</v>
      </c>
      <c r="K16" s="14">
        <v>20</v>
      </c>
      <c r="L16" s="14">
        <v>1</v>
      </c>
      <c r="M16" s="14"/>
      <c r="N16" s="14"/>
      <c r="O16" s="23">
        <v>4.9000000000000004</v>
      </c>
      <c r="P16" s="16">
        <v>100</v>
      </c>
      <c r="Q16" s="13">
        <v>2</v>
      </c>
      <c r="R16" s="17">
        <f t="shared" si="0"/>
        <v>9.9</v>
      </c>
      <c r="S16" s="18" t="s">
        <v>16</v>
      </c>
    </row>
    <row r="17" spans="1:19" ht="107.25" customHeight="1" x14ac:dyDescent="0.25">
      <c r="A17" s="25">
        <v>9</v>
      </c>
      <c r="B17" s="13" t="s">
        <v>37</v>
      </c>
      <c r="C17" s="13">
        <v>13</v>
      </c>
      <c r="D17" s="13">
        <v>5</v>
      </c>
      <c r="E17" s="14">
        <v>5</v>
      </c>
      <c r="F17" s="14"/>
      <c r="G17" s="14"/>
      <c r="H17" s="14"/>
      <c r="I17" s="15">
        <v>3</v>
      </c>
      <c r="J17" s="13">
        <v>8</v>
      </c>
      <c r="K17" s="14">
        <v>7</v>
      </c>
      <c r="L17" s="14">
        <v>1</v>
      </c>
      <c r="M17" s="14"/>
      <c r="N17" s="14"/>
      <c r="O17" s="23">
        <v>4.9000000000000004</v>
      </c>
      <c r="P17" s="20">
        <v>100</v>
      </c>
      <c r="Q17" s="13">
        <v>2</v>
      </c>
      <c r="R17" s="17">
        <f t="shared" si="0"/>
        <v>9.9</v>
      </c>
      <c r="S17" s="18" t="s">
        <v>16</v>
      </c>
    </row>
    <row r="18" spans="1:19" ht="83.25" customHeight="1" x14ac:dyDescent="0.25">
      <c r="A18" s="12">
        <v>10</v>
      </c>
      <c r="B18" s="13" t="s">
        <v>21</v>
      </c>
      <c r="C18" s="13">
        <v>14</v>
      </c>
      <c r="D18" s="13">
        <v>5</v>
      </c>
      <c r="E18" s="14">
        <v>5</v>
      </c>
      <c r="F18" s="14"/>
      <c r="G18" s="14"/>
      <c r="H18" s="14"/>
      <c r="I18" s="13">
        <v>3</v>
      </c>
      <c r="J18" s="13">
        <v>9</v>
      </c>
      <c r="K18" s="14">
        <v>8</v>
      </c>
      <c r="L18" s="14">
        <v>1</v>
      </c>
      <c r="M18" s="14"/>
      <c r="N18" s="14"/>
      <c r="O18" s="13">
        <v>4.9000000000000004</v>
      </c>
      <c r="P18" s="20">
        <v>98.8</v>
      </c>
      <c r="Q18" s="13">
        <f>(1*8)*0.2/1</f>
        <v>1.6</v>
      </c>
      <c r="R18" s="17">
        <f t="shared" si="0"/>
        <v>9.5</v>
      </c>
      <c r="S18" s="18" t="s">
        <v>16</v>
      </c>
    </row>
    <row r="19" spans="1:19" ht="66" customHeight="1" x14ac:dyDescent="0.25">
      <c r="A19" s="12">
        <v>11</v>
      </c>
      <c r="B19" s="13" t="s">
        <v>23</v>
      </c>
      <c r="C19" s="13">
        <v>6</v>
      </c>
      <c r="D19" s="13">
        <v>4</v>
      </c>
      <c r="E19" s="14">
        <v>4</v>
      </c>
      <c r="F19" s="14"/>
      <c r="G19" s="14"/>
      <c r="H19" s="14"/>
      <c r="I19" s="13">
        <v>3</v>
      </c>
      <c r="J19" s="13">
        <v>2</v>
      </c>
      <c r="K19" s="14">
        <v>2</v>
      </c>
      <c r="L19" s="14"/>
      <c r="M19" s="14"/>
      <c r="N19" s="14"/>
      <c r="O19" s="15">
        <v>5</v>
      </c>
      <c r="P19" s="20">
        <v>95.5</v>
      </c>
      <c r="Q19" s="13">
        <v>1.6</v>
      </c>
      <c r="R19" s="17">
        <f t="shared" si="0"/>
        <v>9.6</v>
      </c>
      <c r="S19" s="18" t="s">
        <v>16</v>
      </c>
    </row>
    <row r="20" spans="1:19" ht="96" customHeight="1" x14ac:dyDescent="0.25">
      <c r="A20" s="12">
        <v>12</v>
      </c>
      <c r="B20" s="13" t="s">
        <v>19</v>
      </c>
      <c r="C20" s="13">
        <v>60</v>
      </c>
      <c r="D20" s="13">
        <v>28</v>
      </c>
      <c r="E20" s="14">
        <v>21</v>
      </c>
      <c r="F20" s="14">
        <v>1</v>
      </c>
      <c r="G20" s="14">
        <v>4</v>
      </c>
      <c r="H20" s="14">
        <v>2</v>
      </c>
      <c r="I20" s="15">
        <v>2.6</v>
      </c>
      <c r="J20" s="13">
        <v>32</v>
      </c>
      <c r="K20" s="14">
        <v>32</v>
      </c>
      <c r="L20" s="14"/>
      <c r="M20" s="14"/>
      <c r="N20" s="14"/>
      <c r="O20" s="15">
        <v>5</v>
      </c>
      <c r="P20" s="16">
        <v>94.5</v>
      </c>
      <c r="Q20" s="13">
        <v>1.6</v>
      </c>
      <c r="R20" s="17">
        <f t="shared" si="0"/>
        <v>9.1999999999999993</v>
      </c>
      <c r="S20" s="18" t="s">
        <v>16</v>
      </c>
    </row>
    <row r="21" spans="1:19" ht="69" customHeight="1" x14ac:dyDescent="0.25">
      <c r="A21" s="25">
        <v>13</v>
      </c>
      <c r="B21" s="13" t="s">
        <v>36</v>
      </c>
      <c r="C21" s="13">
        <v>69</v>
      </c>
      <c r="D21" s="13">
        <v>24</v>
      </c>
      <c r="E21" s="14">
        <v>24</v>
      </c>
      <c r="F21" s="14"/>
      <c r="G21" s="14"/>
      <c r="H21" s="14"/>
      <c r="I21" s="24">
        <v>3</v>
      </c>
      <c r="J21" s="13">
        <v>45</v>
      </c>
      <c r="K21" s="14">
        <v>42</v>
      </c>
      <c r="L21" s="14">
        <v>3</v>
      </c>
      <c r="M21" s="14"/>
      <c r="N21" s="14"/>
      <c r="O21" s="23">
        <v>4.9000000000000004</v>
      </c>
      <c r="P21" s="16">
        <v>96.5</v>
      </c>
      <c r="Q21" s="13">
        <v>1.6</v>
      </c>
      <c r="R21" s="17">
        <f t="shared" ref="R21:R25" si="1">Q21+O21+I21</f>
        <v>9.5</v>
      </c>
      <c r="S21" s="18" t="s">
        <v>16</v>
      </c>
    </row>
    <row r="22" spans="1:19" ht="99.75" customHeight="1" x14ac:dyDescent="0.25">
      <c r="A22" s="12">
        <v>14</v>
      </c>
      <c r="B22" s="26" t="s">
        <v>28</v>
      </c>
      <c r="C22" s="26">
        <v>29</v>
      </c>
      <c r="D22" s="26">
        <v>16</v>
      </c>
      <c r="E22" s="27">
        <v>16</v>
      </c>
      <c r="F22" s="27"/>
      <c r="G22" s="27"/>
      <c r="H22" s="27"/>
      <c r="I22" s="28">
        <v>3</v>
      </c>
      <c r="J22" s="26">
        <v>13</v>
      </c>
      <c r="K22" s="27">
        <v>13</v>
      </c>
      <c r="L22" s="27"/>
      <c r="M22" s="27"/>
      <c r="N22" s="27"/>
      <c r="O22" s="29">
        <v>5</v>
      </c>
      <c r="P22" s="30">
        <v>94</v>
      </c>
      <c r="Q22" s="26">
        <v>1.6</v>
      </c>
      <c r="R22" s="31">
        <f>Q22+O22+I22</f>
        <v>9.6</v>
      </c>
      <c r="S22" s="32" t="s">
        <v>16</v>
      </c>
    </row>
    <row r="23" spans="1:19" ht="102.75" customHeight="1" x14ac:dyDescent="0.25">
      <c r="A23" s="25">
        <v>15</v>
      </c>
      <c r="B23" s="13" t="s">
        <v>26</v>
      </c>
      <c r="C23" s="13">
        <v>19</v>
      </c>
      <c r="D23" s="13">
        <v>9</v>
      </c>
      <c r="E23" s="14">
        <v>5</v>
      </c>
      <c r="F23" s="14">
        <v>1</v>
      </c>
      <c r="G23" s="14">
        <v>1</v>
      </c>
      <c r="H23" s="14">
        <v>2</v>
      </c>
      <c r="I23" s="13">
        <v>2.1</v>
      </c>
      <c r="J23" s="13">
        <v>10</v>
      </c>
      <c r="K23" s="14">
        <v>7</v>
      </c>
      <c r="L23" s="14">
        <v>2</v>
      </c>
      <c r="M23" s="14"/>
      <c r="N23" s="14">
        <v>1</v>
      </c>
      <c r="O23" s="15">
        <v>4.3</v>
      </c>
      <c r="P23" s="20">
        <v>98.9</v>
      </c>
      <c r="Q23" s="13">
        <f>1*8*0.2/1</f>
        <v>1.6</v>
      </c>
      <c r="R23" s="17">
        <f>Q23+O23+I23</f>
        <v>8</v>
      </c>
      <c r="S23" s="18" t="s">
        <v>16</v>
      </c>
    </row>
    <row r="24" spans="1:19" ht="132" customHeight="1" x14ac:dyDescent="0.25">
      <c r="A24" s="12">
        <v>16</v>
      </c>
      <c r="B24" s="13" t="s">
        <v>24</v>
      </c>
      <c r="C24" s="13">
        <v>32</v>
      </c>
      <c r="D24" s="13">
        <v>15</v>
      </c>
      <c r="E24" s="14">
        <v>13</v>
      </c>
      <c r="F24" s="14"/>
      <c r="G24" s="14"/>
      <c r="H24" s="14">
        <v>2</v>
      </c>
      <c r="I24" s="23">
        <v>2.6</v>
      </c>
      <c r="J24" s="13">
        <v>17</v>
      </c>
      <c r="K24" s="14">
        <v>17</v>
      </c>
      <c r="L24" s="14"/>
      <c r="M24" s="14"/>
      <c r="N24" s="14"/>
      <c r="O24" s="24">
        <v>5</v>
      </c>
      <c r="P24" s="20">
        <v>91.9</v>
      </c>
      <c r="Q24" s="13">
        <v>1.6</v>
      </c>
      <c r="R24" s="17">
        <f>Q24+O24+I24</f>
        <v>9.1999999999999993</v>
      </c>
      <c r="S24" s="18" t="s">
        <v>16</v>
      </c>
    </row>
    <row r="25" spans="1:19" s="7" customFormat="1" ht="99" customHeight="1" x14ac:dyDescent="0.25">
      <c r="A25" s="38">
        <v>17</v>
      </c>
      <c r="B25" s="19" t="s">
        <v>39</v>
      </c>
      <c r="C25" s="19">
        <v>11</v>
      </c>
      <c r="D25" s="19">
        <v>6</v>
      </c>
      <c r="E25" s="20">
        <v>6</v>
      </c>
      <c r="F25" s="20"/>
      <c r="G25" s="20"/>
      <c r="H25" s="20"/>
      <c r="I25" s="19">
        <v>4</v>
      </c>
      <c r="J25" s="19">
        <v>5</v>
      </c>
      <c r="K25" s="20">
        <v>5</v>
      </c>
      <c r="L25" s="20"/>
      <c r="M25" s="20"/>
      <c r="N25" s="20"/>
      <c r="O25" s="19">
        <v>6</v>
      </c>
      <c r="P25" s="20"/>
      <c r="Q25" s="19"/>
      <c r="R25" s="21">
        <f t="shared" si="1"/>
        <v>10</v>
      </c>
      <c r="S25" s="22" t="s">
        <v>16</v>
      </c>
    </row>
    <row r="26" spans="1:19" ht="15.75" thickBot="1" x14ac:dyDescent="0.3">
      <c r="A26" s="42" t="s">
        <v>34</v>
      </c>
      <c r="B26" s="43"/>
      <c r="C26" s="33">
        <f>SUM(C9:C25)</f>
        <v>477</v>
      </c>
      <c r="D26" s="33">
        <f t="shared" ref="D26:H26" si="2">SUM(D9:D25)</f>
        <v>186</v>
      </c>
      <c r="E26" s="34">
        <f t="shared" si="2"/>
        <v>172</v>
      </c>
      <c r="F26" s="34">
        <f t="shared" si="2"/>
        <v>3</v>
      </c>
      <c r="G26" s="34">
        <f t="shared" si="2"/>
        <v>5</v>
      </c>
      <c r="H26" s="34">
        <f t="shared" si="2"/>
        <v>6</v>
      </c>
      <c r="I26" s="34"/>
      <c r="J26" s="33">
        <f>SUM(J9:J25)</f>
        <v>291</v>
      </c>
      <c r="K26" s="34">
        <f t="shared" ref="K26:N26" si="3">SUM(K9:K25)</f>
        <v>277</v>
      </c>
      <c r="L26" s="34">
        <f t="shared" si="3"/>
        <v>11</v>
      </c>
      <c r="M26" s="34">
        <f t="shared" si="3"/>
        <v>0</v>
      </c>
      <c r="N26" s="34">
        <f t="shared" si="3"/>
        <v>3</v>
      </c>
      <c r="O26" s="33"/>
      <c r="P26" s="35"/>
      <c r="Q26" s="33"/>
      <c r="R26" s="34"/>
      <c r="S26" s="36"/>
    </row>
    <row r="27" spans="1:19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4"/>
      <c r="Q27" s="3"/>
      <c r="R27" s="3"/>
      <c r="S27" s="3"/>
    </row>
    <row r="28" spans="1:19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5"/>
      <c r="Q28" s="2"/>
      <c r="R28" s="2"/>
      <c r="S28" s="2"/>
    </row>
    <row r="29" spans="1:19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5"/>
      <c r="Q29" s="2"/>
      <c r="R29" s="2"/>
      <c r="S29" s="2"/>
    </row>
    <row r="30" spans="1:19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5"/>
      <c r="Q30" s="2"/>
      <c r="R30" s="2"/>
      <c r="S30" s="2"/>
    </row>
    <row r="31" spans="1:19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5"/>
      <c r="Q31" s="2"/>
      <c r="R31" s="2"/>
      <c r="S31" s="2"/>
    </row>
    <row r="32" spans="1:19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5"/>
      <c r="Q32" s="2"/>
      <c r="R32" s="2"/>
      <c r="S32" s="2"/>
    </row>
    <row r="33" spans="1:19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5"/>
      <c r="Q33" s="2"/>
      <c r="R33" s="2"/>
      <c r="S33" s="2"/>
    </row>
    <row r="34" spans="1:19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5"/>
      <c r="Q34" s="2"/>
      <c r="R34" s="2"/>
      <c r="S34" s="2"/>
    </row>
    <row r="35" spans="1:19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5"/>
      <c r="Q35" s="2"/>
      <c r="R35" s="2"/>
      <c r="S35" s="2"/>
    </row>
    <row r="36" spans="1:19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5"/>
      <c r="Q36" s="2"/>
      <c r="R36" s="2"/>
      <c r="S36" s="2"/>
    </row>
    <row r="37" spans="1:19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6"/>
      <c r="Q37" s="1"/>
      <c r="R37" s="1"/>
      <c r="S37" s="1"/>
    </row>
    <row r="38" spans="1:19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6"/>
      <c r="Q38" s="1"/>
      <c r="R38" s="1"/>
      <c r="S38" s="1"/>
    </row>
    <row r="39" spans="1:19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6"/>
      <c r="Q39" s="1"/>
      <c r="R39" s="1"/>
      <c r="S39" s="1"/>
    </row>
    <row r="40" spans="1:19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6"/>
      <c r="Q40" s="1"/>
      <c r="R40" s="1"/>
      <c r="S40" s="1"/>
    </row>
    <row r="41" spans="1:19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6"/>
      <c r="Q41" s="1"/>
      <c r="R41" s="1"/>
      <c r="S41" s="1"/>
    </row>
    <row r="42" spans="1:19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6"/>
      <c r="Q42" s="1"/>
      <c r="R42" s="1"/>
      <c r="S42" s="1"/>
    </row>
    <row r="43" spans="1:19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6"/>
      <c r="Q43" s="1"/>
      <c r="R43" s="1"/>
      <c r="S43" s="1"/>
    </row>
    <row r="44" spans="1:19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6"/>
      <c r="Q44" s="1"/>
      <c r="R44" s="1"/>
      <c r="S44" s="1"/>
    </row>
    <row r="45" spans="1:19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6"/>
      <c r="Q45" s="1"/>
      <c r="R45" s="1"/>
      <c r="S45" s="1"/>
    </row>
    <row r="46" spans="1:19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6"/>
      <c r="Q46" s="1"/>
      <c r="R46" s="1"/>
      <c r="S46" s="1"/>
    </row>
  </sheetData>
  <mergeCells count="19">
    <mergeCell ref="D6:D7"/>
    <mergeCell ref="E6:H6"/>
    <mergeCell ref="I6:I7"/>
    <mergeCell ref="J6:J7"/>
    <mergeCell ref="A26:B26"/>
    <mergeCell ref="K6:N6"/>
    <mergeCell ref="O6:O7"/>
    <mergeCell ref="A1:S1"/>
    <mergeCell ref="A3:A7"/>
    <mergeCell ref="B3:B7"/>
    <mergeCell ref="C3:C7"/>
    <mergeCell ref="D3:R4"/>
    <mergeCell ref="S3:S7"/>
    <mergeCell ref="D5:I5"/>
    <mergeCell ref="J5:O5"/>
    <mergeCell ref="P5:Q5"/>
    <mergeCell ref="R5:R7"/>
    <mergeCell ref="P6:P7"/>
    <mergeCell ref="Q6:Q7"/>
  </mergeCells>
  <pageMargins left="0.70866141732283472" right="0.70866141732283472" top="0.74803149606299213" bottom="0.74803149606299213" header="0.31496062992125984" footer="0.31496062992125984"/>
  <pageSetup paperSize="9" scale="65" fitToHeight="3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2025-04-16T06:47:20Z</dcterms:modified>
</cp:coreProperties>
</file>